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9200" windowHeight="6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<sst xmlns="http://schemas.openxmlformats.org/spreadsheetml/2006/main" count="69" uniqueCount="49">
  <si>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r>
      <t>家居与工业设计学院</t>
    </r>
    <r>
      <rPr>
        <b/>
        <sz val="20"/>
        <color rgb="FF000000"/>
        <rFont val="Times New Roman"/>
        <charset val="134"/>
      </rPr>
      <t>2025-2026</t>
    </r>
    <r>
      <rPr>
        <b/>
        <sz val="20"/>
        <color rgb="FF000000"/>
        <rFont val="黑体"/>
        <charset val="134"/>
      </rPr>
      <t>学年23-24级博士综合素质测评汇总表</t>
    </r>
  </si>
  <si>
    <r>
      <rPr>
        <b/>
        <sz val="16"/>
        <color rgb="FF000000"/>
        <rFont val="宋体"/>
        <charset val="134"/>
      </rPr>
      <t>序号</t>
    </r>
  </si>
  <si>
    <r>
      <rPr>
        <b/>
        <sz val="16"/>
        <color rgb="FF000000"/>
        <rFont val="宋体"/>
        <charset val="134"/>
      </rPr>
      <t>姓名</t>
    </r>
  </si>
  <si>
    <r>
      <rPr>
        <b/>
        <sz val="16"/>
        <color rgb="FF000000"/>
        <rFont val="宋体"/>
        <charset val="134"/>
      </rPr>
      <t>学号</t>
    </r>
  </si>
  <si>
    <r>
      <rPr>
        <b/>
        <sz val="16"/>
        <color rgb="FF000000"/>
        <rFont val="宋体"/>
        <charset val="134"/>
      </rPr>
      <t>专业</t>
    </r>
  </si>
  <si>
    <r>
      <rPr>
        <b/>
        <sz val="14"/>
        <color rgb="FF000000"/>
        <rFont val="宋体"/>
        <charset val="134"/>
      </rPr>
      <t>德育分（</t>
    </r>
    <r>
      <rPr>
        <b/>
        <sz val="14"/>
        <color rgb="FF000000"/>
        <rFont val="Times New Roman"/>
        <charset val="134"/>
      </rPr>
      <t>D</t>
    </r>
    <r>
      <rPr>
        <b/>
        <sz val="14"/>
        <color rgb="FF000000"/>
        <rFont val="宋体"/>
        <charset val="134"/>
      </rPr>
      <t>，满分</t>
    </r>
    <r>
      <rPr>
        <b/>
        <sz val="14"/>
        <color rgb="FF000000"/>
        <rFont val="Times New Roman"/>
        <charset val="134"/>
      </rPr>
      <t>100</t>
    </r>
    <r>
      <rPr>
        <b/>
        <sz val="14"/>
        <color rgb="FF000000"/>
        <rFont val="宋体"/>
        <charset val="134"/>
      </rPr>
      <t>）</t>
    </r>
    <r>
      <rPr>
        <b/>
        <sz val="14"/>
        <color rgb="FF000000"/>
        <rFont val="Times New Roman"/>
        <charset val="134"/>
      </rPr>
      <t xml:space="preserve">
D=D1+D2</t>
    </r>
  </si>
  <si>
    <r>
      <rPr>
        <b/>
        <sz val="14"/>
        <color rgb="FF000000"/>
        <rFont val="宋体"/>
        <charset val="134"/>
      </rPr>
      <t>智育分（</t>
    </r>
    <r>
      <rPr>
        <b/>
        <sz val="14"/>
        <color rgb="FF000000"/>
        <rFont val="Times New Roman"/>
        <charset val="134"/>
      </rPr>
      <t>Z</t>
    </r>
    <r>
      <rPr>
        <b/>
        <sz val="14"/>
        <color rgb="FF000000"/>
        <rFont val="宋体"/>
        <charset val="134"/>
      </rPr>
      <t>，满分</t>
    </r>
    <r>
      <rPr>
        <b/>
        <sz val="14"/>
        <color rgb="FF000000"/>
        <rFont val="Times New Roman"/>
        <charset val="134"/>
      </rPr>
      <t>100</t>
    </r>
    <r>
      <rPr>
        <b/>
        <sz val="14"/>
        <color rgb="FF000000"/>
        <rFont val="宋体"/>
        <charset val="134"/>
      </rPr>
      <t>）</t>
    </r>
    <r>
      <rPr>
        <b/>
        <sz val="14"/>
        <color rgb="FF000000"/>
        <rFont val="Times New Roman"/>
        <charset val="134"/>
      </rPr>
      <t xml:space="preserve">  Z=0.7Z</t>
    </r>
    <r>
      <rPr>
        <b/>
        <sz val="8"/>
        <color rgb="FF000000"/>
        <rFont val="Times New Roman"/>
        <charset val="134"/>
      </rPr>
      <t>2</t>
    </r>
    <r>
      <rPr>
        <b/>
        <sz val="14"/>
        <color rgb="FF000000"/>
        <rFont val="Times New Roman"/>
        <charset val="134"/>
      </rPr>
      <t>+0.3Z</t>
    </r>
    <r>
      <rPr>
        <b/>
        <sz val="8"/>
        <color rgb="FF000000"/>
        <rFont val="Times New Roman"/>
        <charset val="134"/>
      </rPr>
      <t>3</t>
    </r>
    <r>
      <rPr>
        <b/>
        <sz val="14"/>
        <color rgb="FF000000"/>
        <rFont val="Times New Roman"/>
        <charset val="134"/>
      </rPr>
      <t xml:space="preserve"> </t>
    </r>
  </si>
  <si>
    <r>
      <rPr>
        <b/>
        <sz val="14"/>
        <color rgb="FF000000"/>
        <rFont val="宋体"/>
        <charset val="134"/>
      </rPr>
      <t>社会实践与学生事务服务分（</t>
    </r>
    <r>
      <rPr>
        <b/>
        <sz val="14"/>
        <color rgb="FF000000"/>
        <rFont val="Times New Roman"/>
        <charset val="134"/>
      </rPr>
      <t>J,</t>
    </r>
    <r>
      <rPr>
        <b/>
        <sz val="14"/>
        <color rgb="FF000000"/>
        <rFont val="宋体"/>
        <charset val="134"/>
      </rPr>
      <t>满分</t>
    </r>
    <r>
      <rPr>
        <b/>
        <sz val="14"/>
        <color rgb="FF000000"/>
        <rFont val="Times New Roman"/>
        <charset val="134"/>
      </rPr>
      <t>100</t>
    </r>
    <r>
      <rPr>
        <b/>
        <sz val="14"/>
        <color rgb="FF000000"/>
        <rFont val="宋体"/>
        <charset val="134"/>
      </rPr>
      <t>）</t>
    </r>
  </si>
  <si>
    <r>
      <rPr>
        <b/>
        <sz val="14"/>
        <color rgb="FF000000"/>
        <rFont val="宋体"/>
        <charset val="134"/>
      </rPr>
      <t>总分（</t>
    </r>
    <r>
      <rPr>
        <b/>
        <sz val="14"/>
        <color rgb="FF000000"/>
        <rFont val="Times New Roman"/>
        <charset val="134"/>
      </rPr>
      <t>S</t>
    </r>
    <r>
      <rPr>
        <b/>
        <sz val="14"/>
        <color rgb="FF000000"/>
        <rFont val="宋体"/>
        <charset val="134"/>
      </rPr>
      <t>）</t>
    </r>
    <r>
      <rPr>
        <b/>
        <sz val="14"/>
        <color rgb="FF000000"/>
        <rFont val="Times New Roman"/>
        <charset val="134"/>
      </rPr>
      <t>S=0.05*D+0.9*Z+0.05*J</t>
    </r>
  </si>
  <si>
    <r>
      <rPr>
        <b/>
        <sz val="14"/>
        <color rgb="FF000000"/>
        <rFont val="宋体"/>
        <charset val="134"/>
      </rPr>
      <t>专业名次</t>
    </r>
  </si>
  <si>
    <r>
      <rPr>
        <b/>
        <sz val="14"/>
        <color rgb="FF000000"/>
        <rFont val="宋体"/>
        <charset val="134"/>
      </rPr>
      <t>班级</t>
    </r>
    <r>
      <rPr>
        <b/>
        <sz val="14"/>
        <color rgb="FF000000"/>
        <rFont val="Times New Roman"/>
        <charset val="134"/>
      </rPr>
      <t xml:space="preserve">
</t>
    </r>
    <r>
      <rPr>
        <b/>
        <sz val="14"/>
        <color rgb="FF000000"/>
        <rFont val="宋体"/>
        <charset val="134"/>
      </rPr>
      <t>排名</t>
    </r>
  </si>
  <si>
    <r>
      <rPr>
        <b/>
        <sz val="11"/>
        <color rgb="FF000000"/>
        <rFont val="宋体"/>
        <charset val="134"/>
      </rPr>
      <t>学生本人签字</t>
    </r>
  </si>
  <si>
    <r>
      <rPr>
        <b/>
        <sz val="11"/>
        <color rgb="FF000000"/>
        <rFont val="宋体"/>
        <charset val="134"/>
      </rPr>
      <t>基础分</t>
    </r>
    <r>
      <rPr>
        <b/>
        <sz val="11"/>
        <color rgb="FF000000"/>
        <rFont val="Times New Roman"/>
        <charset val="134"/>
      </rPr>
      <t>D1</t>
    </r>
  </si>
  <si>
    <r>
      <rPr>
        <b/>
        <sz val="11"/>
        <color rgb="FF000000"/>
        <rFont val="宋体"/>
        <charset val="134"/>
      </rPr>
      <t>记实分</t>
    </r>
    <r>
      <rPr>
        <b/>
        <sz val="11"/>
        <color rgb="FF000000"/>
        <rFont val="Times New Roman"/>
        <charset val="134"/>
      </rPr>
      <t>D2</t>
    </r>
  </si>
  <si>
    <r>
      <rPr>
        <b/>
        <sz val="11"/>
        <color rgb="FF000000"/>
        <rFont val="宋体"/>
        <charset val="134"/>
      </rPr>
      <t>记实分加</t>
    </r>
    <r>
      <rPr>
        <b/>
        <sz val="11"/>
        <color rgb="FF000000"/>
        <rFont val="Times New Roman"/>
        <charset val="134"/>
      </rPr>
      <t>/</t>
    </r>
    <r>
      <rPr>
        <b/>
        <sz val="11"/>
        <color rgb="FF000000"/>
        <rFont val="宋体"/>
        <charset val="134"/>
      </rPr>
      <t>减分原因</t>
    </r>
  </si>
  <si>
    <t>D=</t>
  </si>
  <si>
    <t>Z1</t>
  </si>
  <si>
    <r>
      <rPr>
        <b/>
        <sz val="11"/>
        <color rgb="FF000000"/>
        <rFont val="宋体"/>
        <charset val="134"/>
      </rPr>
      <t>加分原因</t>
    </r>
  </si>
  <si>
    <t>Z2</t>
  </si>
  <si>
    <t>Z3</t>
  </si>
  <si>
    <t>Z</t>
  </si>
  <si>
    <t>J</t>
  </si>
  <si>
    <t>钟亚男</t>
  </si>
  <si>
    <t>家具设计与工程</t>
  </si>
  <si>
    <t>美丽中国行11分</t>
  </si>
  <si>
    <t>5/5</t>
  </si>
  <si>
    <t>谢晓洁</t>
  </si>
  <si>
    <t>全国大学生英语竞赛3等奖</t>
  </si>
  <si>
    <t>4/5</t>
  </si>
  <si>
    <t>余映月</t>
  </si>
  <si>
    <r>
      <rPr>
        <sz val="10"/>
        <color rgb="FF000000"/>
        <rFont val="宋体-简"/>
        <charset val="134"/>
      </rPr>
      <t>1.（校级）南京林业大学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-简"/>
        <charset val="134"/>
      </rPr>
      <t>年度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-简"/>
        <charset val="134"/>
      </rPr>
      <t>榜样人物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-简"/>
        <charset val="134"/>
      </rPr>
      <t>：10分</t>
    </r>
  </si>
  <si>
    <r>
      <rPr>
        <sz val="10"/>
        <color rgb="FF000000"/>
        <rFont val="Times New Roman"/>
        <charset val="134"/>
      </rPr>
      <t>1. Yu, Y., Chen, H., Wu, S., Buck, D., &amp; Xu, W. (2026). Region-aware coating-load selection for waterborne acrylic finishing of flattened bamboo panels based on adhesion performance and interfacial stress analysis. Industrial Crops and Products, 250, 123895.</t>
    </r>
    <r>
      <rPr>
        <sz val="10"/>
        <color rgb="FF000000"/>
        <rFont val="宋体-简"/>
        <charset val="134"/>
      </rPr>
      <t>（</t>
    </r>
    <r>
      <rPr>
        <sz val="10"/>
        <color rgb="FF000000"/>
        <rFont val="Times New Roman"/>
        <charset val="134"/>
      </rPr>
      <t>SCI/</t>
    </r>
    <r>
      <rPr>
        <sz val="10"/>
        <color rgb="FF000000"/>
        <rFont val="宋体-简"/>
        <charset val="134"/>
      </rPr>
      <t>一区</t>
    </r>
    <r>
      <rPr>
        <sz val="10"/>
        <color rgb="FF000000"/>
        <rFont val="Times New Roman"/>
        <charset val="134"/>
      </rPr>
      <t>TOP/</t>
    </r>
    <r>
      <rPr>
        <sz val="10"/>
        <color rgb="FF000000"/>
        <rFont val="宋体-简"/>
        <charset val="134"/>
      </rPr>
      <t>一作，</t>
    </r>
    <r>
      <rPr>
        <sz val="10"/>
        <color rgb="FF000000"/>
        <rFont val="Times New Roman"/>
        <charset val="134"/>
      </rPr>
      <t>300</t>
    </r>
    <r>
      <rPr>
        <sz val="10"/>
        <color rgb="FF000000"/>
        <rFont val="宋体-简"/>
        <charset val="134"/>
      </rPr>
      <t>分）</t>
    </r>
    <r>
      <rPr>
        <sz val="10"/>
        <color rgb="FF000000"/>
        <rFont val="Times New Roman"/>
        <charset val="134"/>
      </rPr>
      <t xml:space="preserve">
2. Yu, Y., Wu, S., &amp; Xu, W. (2026). Influence of grain orientation, coating thickness, and coating type on the mid-to-low-frequency sound insulation of paulownia wood. Wood Material Science &amp; Engineering, 1-7.</t>
    </r>
    <r>
      <rPr>
        <sz val="10"/>
        <color rgb="FF000000"/>
        <rFont val="宋体-简"/>
        <charset val="134"/>
      </rPr>
      <t>（</t>
    </r>
    <r>
      <rPr>
        <sz val="10"/>
        <color rgb="FF000000"/>
        <rFont val="Times New Roman"/>
        <charset val="134"/>
      </rPr>
      <t>SCI/</t>
    </r>
    <r>
      <rPr>
        <sz val="10"/>
        <color rgb="FF000000"/>
        <rFont val="宋体-简"/>
        <charset val="134"/>
      </rPr>
      <t>三区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-简"/>
        <charset val="134"/>
      </rPr>
      <t>一作，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宋体-简"/>
        <charset val="134"/>
      </rPr>
      <t>分）</t>
    </r>
    <r>
      <rPr>
        <sz val="10"/>
        <color rgb="FF000000"/>
        <rFont val="Times New Roman"/>
        <charset val="134"/>
      </rPr>
      <t xml:space="preserve">
3. Yu, Y., Chen, H., Wu, S., &amp; Xu, W. (2025). Influence of Primer Layer Configuration and Substrate Heterogeneity on the Overall Interfacial Performance of Waterborne Acrylic Coatings on Flattened Bamboo. Coatings, 15(11), 1307. </t>
    </r>
    <r>
      <rPr>
        <sz val="10"/>
        <color rgb="FF000000"/>
        <rFont val="宋体-简"/>
        <charset val="134"/>
      </rPr>
      <t>（</t>
    </r>
    <r>
      <rPr>
        <sz val="10"/>
        <color rgb="FF000000"/>
        <rFont val="Times New Roman"/>
        <charset val="134"/>
      </rPr>
      <t>SCI/</t>
    </r>
    <r>
      <rPr>
        <sz val="10"/>
        <color rgb="FF000000"/>
        <rFont val="宋体-简"/>
        <charset val="134"/>
      </rPr>
      <t>三区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-简"/>
        <charset val="134"/>
      </rPr>
      <t>一作，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宋体-简"/>
        <charset val="134"/>
      </rPr>
      <t>分）</t>
    </r>
    <r>
      <rPr>
        <sz val="10"/>
        <color rgb="FF000000"/>
        <rFont val="Times New Roman"/>
        <charset val="134"/>
      </rPr>
      <t xml:space="preserve">
4. </t>
    </r>
    <r>
      <rPr>
        <sz val="10"/>
        <color rgb="FF000000"/>
        <rFont val="宋体-简"/>
        <charset val="134"/>
      </rPr>
      <t>江苏省研究生创新基金（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-简"/>
        <charset val="134"/>
      </rPr>
      <t>分）</t>
    </r>
  </si>
  <si>
    <t>1/5</t>
  </si>
  <si>
    <t>刘逸凡</t>
  </si>
  <si>
    <r>
      <rPr>
        <sz val="10"/>
        <color rgb="FF000000"/>
        <rFont val="Times New Roman"/>
        <charset val="134"/>
      </rPr>
      <t>European Journal of Wood and Wood Products</t>
    </r>
    <r>
      <rPr>
        <sz val="10"/>
        <color rgb="FF000000"/>
        <rFont val="宋体"/>
        <charset val="134"/>
      </rPr>
      <t>（SCI/三区/一作）100分</t>
    </r>
  </si>
  <si>
    <t>全国大学生英语竞赛（国家级/三等奖）5分；江苏省科研创新项目（省级）10分</t>
  </si>
  <si>
    <t>3/5</t>
  </si>
  <si>
    <t>杨昕妍</t>
  </si>
  <si>
    <t>[1]A review of AI-based product shape generation technologies: trends, challenges, and future directions[J]. PeerJ Computer Science, 2025, 11: e3251.一作  四区 ，50分
[2]Yang X, Feng Y, Wang X, et al. A Design Approach for Mei Gui Chairs Based on Multimodal Technology and Deep Learning[J]. Symmetry, 2026, 18(1): 91.三区 一作，100分</t>
  </si>
  <si>
    <t>2/5</t>
  </si>
  <si>
    <t>岳心怡</t>
  </si>
  <si>
    <t>3/4</t>
  </si>
  <si>
    <t>吴桐</t>
  </si>
  <si>
    <t>2/4</t>
  </si>
  <si>
    <t>屠心微</t>
  </si>
  <si>
    <t xml:space="preserve">①TU X, LI T, LI J, et al. Structural and chemical compositional characteristics of rubberwood with gelatinous fibre distribution in the tension and opposite wood [J].Wood Science and Technology, 2026, 60(2): 28.（IF: 3.2 二区）200
②发明专利：刘新有, 屠心微, 张昌军, 王祺, 徐鑫. 一种智能家具板材的精准切割装置,发明专利，中国，授权日期：2025.12.26，专利号：N117719032B ，（二作）50
</t>
  </si>
  <si>
    <t>1/4</t>
  </si>
  <si>
    <t>傅雷</t>
  </si>
  <si>
    <t>4/4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</si>
</sst>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43">
    <font>
      <sz val="11"/>
      <color theme="1"/>
      <name val="宋体"/>
      <charset val="134"/>
      <scheme val="minor"/>
    </font>
    <font>
      <b/>
      <sz val="20"/>
      <color rgb="FF000000"/>
      <name val="黑体"/>
      <charset val="134"/>
    </font>
    <font>
      <b/>
      <sz val="20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b/>
      <sz val="16"/>
      <color rgb="FF000000"/>
      <name val="Times New Roman"/>
      <charset val="134"/>
    </font>
    <font>
      <b/>
      <sz val="14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0"/>
      <color rgb="FF000000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rgb="FF000000"/>
      <name val="Times New Roman"/>
      <charset val="134"/>
    </font>
    <font>
      <sz val="10"/>
      <color rgb="FF000000"/>
      <name val="宋体"/>
      <charset val="134"/>
      <scheme val="minor"/>
    </font>
    <font>
      <sz val="11"/>
      <name val="宋体-简"/>
      <charset val="134"/>
    </font>
    <font>
      <sz val="10"/>
      <name val="宋体-简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8"/>
      <color rgb="FF000000"/>
      <name val="Times New Roman"/>
      <charset val="134"/>
    </font>
    <font>
      <sz val="10"/>
      <color rgb="FF000000"/>
      <name val="宋体-简"/>
      <charset val="134"/>
    </font>
    <font>
      <b/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24" applyNumberFormat="0" applyAlignment="0" applyProtection="0">
      <alignment vertical="center"/>
    </xf>
    <xf numFmtId="0" fontId="28" fillId="4" borderId="25" applyNumberFormat="0" applyAlignment="0" applyProtection="0">
      <alignment vertical="center"/>
    </xf>
    <xf numFmtId="0" fontId="29" fillId="4" borderId="24" applyNumberFormat="0" applyAlignment="0" applyProtection="0">
      <alignment vertical="center"/>
    </xf>
    <xf numFmtId="0" fontId="30" fillId="5" borderId="26" applyNumberFormat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>
      <alignment vertical="center"/>
    </xf>
    <xf numFmtId="1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left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10" fontId="5" fillId="0" borderId="7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0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8" xfId="0" applyNumberFormat="1" applyFont="1" applyBorder="1" applyAlignment="1">
      <alignment horizontal="center" vertical="center" wrapText="1"/>
    </xf>
    <xf numFmtId="10" fontId="6" fillId="0" borderId="9" xfId="0" applyNumberFormat="1" applyFont="1" applyBorder="1" applyAlignment="1">
      <alignment horizontal="center" vertical="center" wrapText="1"/>
    </xf>
    <xf numFmtId="10" fontId="5" fillId="0" borderId="11" xfId="0" applyNumberFormat="1" applyFont="1" applyBorder="1" applyAlignment="1">
      <alignment horizontal="center" vertical="center" wrapText="1"/>
    </xf>
    <xf numFmtId="10" fontId="5" fillId="0" borderId="8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9" fillId="0" borderId="13" xfId="0" applyFont="1" applyBorder="1">
      <alignment vertical="center"/>
    </xf>
    <xf numFmtId="176" fontId="10" fillId="0" borderId="14" xfId="0" applyNumberFormat="1" applyFont="1" applyBorder="1" applyAlignment="1">
      <alignment horizontal="center" vertical="center"/>
    </xf>
    <xf numFmtId="177" fontId="10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177" fontId="10" fillId="0" borderId="14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left" vertical="center" wrapText="1"/>
    </xf>
    <xf numFmtId="177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177" fontId="7" fillId="0" borderId="10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Fill="1" applyBorder="1" applyAlignment="1">
      <alignment horizontal="left" vertical="center"/>
    </xf>
    <xf numFmtId="176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77" fontId="7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177" fontId="7" fillId="0" borderId="9" xfId="0" applyNumberFormat="1" applyFont="1" applyBorder="1" applyAlignment="1">
      <alignment horizontal="center" vertical="center"/>
    </xf>
    <xf numFmtId="0" fontId="12" fillId="0" borderId="10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left" vertical="center"/>
    </xf>
    <xf numFmtId="49" fontId="12" fillId="0" borderId="8" xfId="0" applyNumberFormat="1" applyFont="1" applyFill="1" applyBorder="1" applyAlignment="1">
      <alignment horizontal="center" vertical="center"/>
    </xf>
    <xf numFmtId="0" fontId="18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77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176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177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12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8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177" fontId="10" fillId="0" borderId="17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77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177" fontId="10" fillId="0" borderId="1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7" fontId="10" fillId="0" borderId="16" xfId="0" applyNumberFormat="1" applyFont="1" applyBorder="1" applyAlignment="1">
      <alignment horizontal="left" vertical="center" wrapText="1"/>
    </xf>
    <xf numFmtId="49" fontId="10" fillId="0" borderId="1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1" fillId="0" borderId="19" xfId="0" applyFont="1" applyBorder="1" applyAlignment="1">
      <alignment vertical="center" wrapText="1"/>
    </xf>
    <xf numFmtId="177" fontId="7" fillId="0" borderId="10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77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jpe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19</xdr:col>
      <xdr:colOff>504825</xdr:colOff>
      <xdr:row>15</xdr:row>
      <xdr:rowOff>0</xdr:rowOff>
    </xdr:from>
    <xdr:ext cx="786245" cy="470083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17849215" y="8894445"/>
          <a:ext cx="786130" cy="469900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3</xdr:row>
      <xdr:rowOff>44315</xdr:rowOff>
    </xdr:from>
    <xdr:ext cx="781050" cy="520970"/>
    <xdr:pic>
      <xdr:nvPicPr>
        <xdr:cNvPr id="3" name="2"/>
        <xdr:cNvPicPr/>
      </xdr:nvPicPr>
      <xdr:blipFill>
        <a:blip r:embed="rId3" r:link="rId2"/>
        <a:stretch>
          <a:fillRect/>
        </a:stretch>
      </xdr:blipFill>
      <xdr:spPr>
        <a:xfrm>
          <a:off x="17849215" y="1904365"/>
          <a:ext cx="781050" cy="52133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4</xdr:row>
      <xdr:rowOff>145434</xdr:rowOff>
    </xdr:from>
    <xdr:ext cx="781050" cy="318731"/>
    <xdr:pic>
      <xdr:nvPicPr>
        <xdr:cNvPr id="4" name="3"/>
        <xdr:cNvPicPr/>
      </xdr:nvPicPr>
      <xdr:blipFill>
        <a:blip r:embed="rId4" r:link="rId2"/>
        <a:stretch>
          <a:fillRect/>
        </a:stretch>
      </xdr:blipFill>
      <xdr:spPr>
        <a:xfrm>
          <a:off x="17849215" y="2615565"/>
          <a:ext cx="781050" cy="31813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5</xdr:row>
      <xdr:rowOff>91994</xdr:rowOff>
    </xdr:from>
    <xdr:ext cx="781050" cy="425611"/>
    <xdr:pic>
      <xdr:nvPicPr>
        <xdr:cNvPr id="5" name="4"/>
        <xdr:cNvPicPr/>
      </xdr:nvPicPr>
      <xdr:blipFill>
        <a:blip r:embed="rId5" r:link="rId2"/>
        <a:stretch>
          <a:fillRect/>
        </a:stretch>
      </xdr:blipFill>
      <xdr:spPr>
        <a:xfrm>
          <a:off x="17849215" y="3171190"/>
          <a:ext cx="781050" cy="42608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6</xdr:row>
      <xdr:rowOff>173806</xdr:rowOff>
    </xdr:from>
    <xdr:ext cx="781050" cy="261987"/>
    <xdr:pic>
      <xdr:nvPicPr>
        <xdr:cNvPr id="6" name="5"/>
        <xdr:cNvPicPr/>
      </xdr:nvPicPr>
      <xdr:blipFill>
        <a:blip r:embed="rId6" r:link="rId2"/>
        <a:stretch>
          <a:fillRect/>
        </a:stretch>
      </xdr:blipFill>
      <xdr:spPr>
        <a:xfrm>
          <a:off x="17849215" y="5399405"/>
          <a:ext cx="781050" cy="26225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7</xdr:row>
      <xdr:rowOff>156860</xdr:rowOff>
    </xdr:from>
    <xdr:ext cx="781050" cy="295880"/>
    <xdr:pic>
      <xdr:nvPicPr>
        <xdr:cNvPr id="7" name="6"/>
        <xdr:cNvPicPr/>
      </xdr:nvPicPr>
      <xdr:blipFill>
        <a:blip r:embed="rId7" r:link="rId2"/>
        <a:stretch>
          <a:fillRect/>
        </a:stretch>
      </xdr:blipFill>
      <xdr:spPr>
        <a:xfrm>
          <a:off x="17849215" y="5713095"/>
          <a:ext cx="781050" cy="29527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13</xdr:row>
      <xdr:rowOff>116837</xdr:rowOff>
    </xdr:from>
    <xdr:ext cx="781050" cy="375925"/>
    <xdr:pic>
      <xdr:nvPicPr>
        <xdr:cNvPr id="8" name="7"/>
        <xdr:cNvPicPr/>
      </xdr:nvPicPr>
      <xdr:blipFill>
        <a:blip r:embed="rId8" r:link="rId2"/>
        <a:stretch>
          <a:fillRect/>
        </a:stretch>
      </xdr:blipFill>
      <xdr:spPr>
        <a:xfrm>
          <a:off x="17849215" y="7705725"/>
          <a:ext cx="781050" cy="376555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14</xdr:row>
      <xdr:rowOff>133676</xdr:rowOff>
    </xdr:from>
    <xdr:ext cx="781050" cy="427972"/>
    <xdr:pic>
      <xdr:nvPicPr>
        <xdr:cNvPr id="9" name="8"/>
        <xdr:cNvPicPr/>
      </xdr:nvPicPr>
      <xdr:blipFill>
        <a:blip r:embed="rId9" r:link="rId2"/>
        <a:stretch>
          <a:fillRect/>
        </a:stretch>
      </xdr:blipFill>
      <xdr:spPr>
        <a:xfrm>
          <a:off x="17849215" y="8332470"/>
          <a:ext cx="781050" cy="427990"/>
        </a:xfrm>
        <a:prstGeom prst="rect">
          <a:avLst/>
        </a:prstGeom>
      </xdr:spPr>
    </xdr:pic>
    <xdr:clientData/>
  </xdr:oneCellAnchor>
  <xdr:oneCellAnchor>
    <xdr:from>
      <xdr:col>20</xdr:col>
      <xdr:colOff>0</xdr:colOff>
      <xdr:row>16</xdr:row>
      <xdr:rowOff>11906</xdr:rowOff>
    </xdr:from>
    <xdr:ext cx="781050" cy="585787"/>
    <xdr:pic>
      <xdr:nvPicPr>
        <xdr:cNvPr id="10" name="9"/>
        <xdr:cNvPicPr/>
      </xdr:nvPicPr>
      <xdr:blipFill>
        <a:blip r:embed="rId10" r:link="rId2"/>
        <a:stretch>
          <a:fillRect/>
        </a:stretch>
      </xdr:blipFill>
      <xdr:spPr>
        <a:xfrm>
          <a:off x="17849215" y="10061575"/>
          <a:ext cx="781050" cy="5861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9"/>
  <sheetViews>
    <sheetView tabSelected="1" zoomScale="60" zoomScaleNormal="60" workbookViewId="0">
      <selection activeCell="L6" sqref="L6"/>
    </sheetView>
  </sheetViews>
  <sheetFormatPr defaultColWidth="8.75454545454545" defaultRowHeight="14"/>
  <cols>
    <col min="1" max="1" width="5" customWidth="1"/>
    <col min="2" max="2" width="9.37272727272727" customWidth="1"/>
    <col min="3" max="3" width="11" customWidth="1"/>
    <col min="4" max="4" width="15.5" customWidth="1"/>
    <col min="5" max="6" width="5.5" customWidth="1"/>
    <col min="7" max="7" width="20.2545454545455" style="1" customWidth="1"/>
    <col min="8" max="8" width="6" customWidth="1"/>
    <col min="11" max="11" width="6.5" customWidth="1"/>
    <col min="12" max="12" width="59.3909090909091" customWidth="1"/>
    <col min="13" max="13" width="6.37272727272727" customWidth="1"/>
    <col min="14" max="14" width="34.1272727272727" customWidth="1"/>
    <col min="15" max="15" width="8.37272727272727" customWidth="1"/>
    <col min="16" max="16" width="8" customWidth="1"/>
    <col min="17" max="17" width="15.7545454545455" customWidth="1"/>
    <col min="18" max="18" width="9.12727272727273" customWidth="1"/>
    <col min="19" max="19" width="5.75454545454545" style="2" customWidth="1"/>
    <col min="20" max="20" width="6.5" style="2" customWidth="1"/>
    <col min="21" max="21" width="11.7545454545455" customWidth="1"/>
  </cols>
  <sheetData>
    <row r="1" ht="27" customHeight="1" spans="1:26">
      <c r="A1" s="3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6"/>
      <c r="W1" s="6"/>
      <c r="X1" s="6"/>
      <c r="Y1" s="6"/>
      <c r="Z1" s="6"/>
    </row>
    <row r="2" ht="91.5" customHeight="1" spans="1:26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1"/>
      <c r="G2" s="12"/>
      <c r="H2" s="13"/>
      <c r="I2" s="10" t="s">
        <v>6</v>
      </c>
      <c r="J2" s="11"/>
      <c r="K2" s="11"/>
      <c r="L2" s="11"/>
      <c r="M2" s="11"/>
      <c r="N2" s="11"/>
      <c r="O2" s="13"/>
      <c r="P2" s="10" t="s">
        <v>7</v>
      </c>
      <c r="Q2" s="13"/>
      <c r="R2" s="14" t="s">
        <v>8</v>
      </c>
      <c r="S2" s="15" t="s">
        <v>9</v>
      </c>
      <c r="T2" s="15" t="s">
        <v>10</v>
      </c>
      <c r="U2" s="16" t="s">
        <v>11</v>
      </c>
      <c r="V2" s="6"/>
      <c r="W2" s="6"/>
      <c r="X2" s="6"/>
      <c r="Y2" s="6"/>
      <c r="Z2" s="6"/>
    </row>
    <row r="3" ht="28" spans="1:26">
      <c r="A3" s="17"/>
      <c r="B3" s="17"/>
      <c r="C3" s="18"/>
      <c r="D3" s="19"/>
      <c r="E3" s="20" t="s">
        <v>12</v>
      </c>
      <c r="F3" s="21" t="s">
        <v>13</v>
      </c>
      <c r="G3" s="21" t="s">
        <v>14</v>
      </c>
      <c r="H3" s="22" t="s">
        <v>15</v>
      </c>
      <c r="I3" s="20" t="s">
        <v>16</v>
      </c>
      <c r="J3" s="21" t="s">
        <v>17</v>
      </c>
      <c r="K3" s="21" t="s">
        <v>18</v>
      </c>
      <c r="L3" s="21" t="s">
        <v>17</v>
      </c>
      <c r="M3" s="21" t="s">
        <v>19</v>
      </c>
      <c r="N3" s="21" t="s">
        <v>17</v>
      </c>
      <c r="O3" s="22" t="s">
        <v>20</v>
      </c>
      <c r="P3" s="20" t="s">
        <v>21</v>
      </c>
      <c r="Q3" s="22" t="s">
        <v>17</v>
      </c>
      <c r="R3" s="23"/>
      <c r="S3" s="24"/>
      <c r="T3" s="24"/>
      <c r="U3" s="25"/>
      <c r="V3" s="6"/>
      <c r="W3" s="6"/>
      <c r="X3" s="6"/>
      <c r="Y3" s="6"/>
      <c r="Z3" s="6"/>
    </row>
    <row r="4" ht="48" customHeight="1" spans="1:26">
      <c r="A4" s="26">
        <v>1</v>
      </c>
      <c r="B4" s="27" t="s">
        <v>22</v>
      </c>
      <c r="C4" s="28">
        <v>2241400153</v>
      </c>
      <c r="D4" s="29" t="s">
        <v>23</v>
      </c>
      <c r="E4" s="30">
        <v>60</v>
      </c>
      <c r="F4" s="28"/>
      <c r="G4" s="31"/>
      <c r="H4" s="32">
        <v>0</v>
      </c>
      <c r="I4" s="33">
        <v>0</v>
      </c>
      <c r="J4" s="30"/>
      <c r="K4" s="30">
        <v>0</v>
      </c>
      <c r="L4" s="34"/>
      <c r="M4" s="28">
        <v>0</v>
      </c>
      <c r="N4" s="35"/>
      <c r="O4" s="36">
        <v>0</v>
      </c>
      <c r="P4" s="28">
        <v>11</v>
      </c>
      <c r="Q4" s="37" t="s">
        <v>24</v>
      </c>
      <c r="R4" s="38">
        <f>0.05*H16+0.9*O4+0.05*P4</f>
        <v>3.55</v>
      </c>
      <c r="S4" s="39" t="s">
        <v>25</v>
      </c>
      <c r="T4" s="39" t="s">
        <v>25</v>
      </c>
      <c r="U4" s="40"/>
      <c r="V4" s="6"/>
      <c r="W4" s="6"/>
      <c r="X4" s="6"/>
      <c r="Y4" s="6"/>
      <c r="Z4" s="6"/>
    </row>
    <row r="5" ht="48" customHeight="1" spans="1:26">
      <c r="A5" s="26">
        <v>2</v>
      </c>
      <c r="B5" s="27" t="s">
        <v>26</v>
      </c>
      <c r="C5" s="28">
        <v>2241400156</v>
      </c>
      <c r="D5" s="29" t="s">
        <v>23</v>
      </c>
      <c r="E5" s="33">
        <v>60</v>
      </c>
      <c r="F5" s="28">
        <v>0</v>
      </c>
      <c r="G5" s="31"/>
      <c r="H5" s="32">
        <v>60</v>
      </c>
      <c r="I5" s="33">
        <v>0</v>
      </c>
      <c r="J5" s="30"/>
      <c r="K5" s="30">
        <v>0</v>
      </c>
      <c r="L5" s="34"/>
      <c r="M5" s="28">
        <v>5</v>
      </c>
      <c r="N5" s="35" t="s">
        <v>27</v>
      </c>
      <c r="O5" s="36">
        <v>1.5</v>
      </c>
      <c r="P5" s="28">
        <v>0</v>
      </c>
      <c r="Q5" s="41"/>
      <c r="R5" s="38">
        <f>0.05*H5+0.9*O5+0.05*P5</f>
        <v>4.35</v>
      </c>
      <c r="S5" s="39" t="s">
        <v>28</v>
      </c>
      <c r="T5" s="39" t="s">
        <v>28</v>
      </c>
      <c r="U5" s="40"/>
      <c r="V5" s="42"/>
      <c r="W5" s="42"/>
      <c r="X5" s="43"/>
      <c r="Y5" s="42"/>
      <c r="Z5" s="42"/>
    </row>
    <row r="6" ht="169" spans="1:26">
      <c r="A6" s="26">
        <v>3</v>
      </c>
      <c r="B6" s="44" t="s">
        <v>29</v>
      </c>
      <c r="C6" s="28">
        <v>2241400154</v>
      </c>
      <c r="D6" s="45" t="s">
        <v>23</v>
      </c>
      <c r="E6" s="33">
        <v>60</v>
      </c>
      <c r="F6" s="33">
        <v>10</v>
      </c>
      <c r="G6" s="46" t="s">
        <v>30</v>
      </c>
      <c r="H6" s="32">
        <v>70</v>
      </c>
      <c r="I6" s="33">
        <v>0</v>
      </c>
      <c r="J6" s="30"/>
      <c r="K6" s="33">
        <v>100</v>
      </c>
      <c r="L6" s="47" t="s">
        <v>31</v>
      </c>
      <c r="M6" s="30">
        <v>0</v>
      </c>
      <c r="N6" s="30"/>
      <c r="O6" s="36">
        <v>70</v>
      </c>
      <c r="P6" s="28">
        <v>0</v>
      </c>
      <c r="Q6" s="48"/>
      <c r="R6" s="38">
        <f>0.05*H6+0.9*O6+0.05*P6</f>
        <v>66.5</v>
      </c>
      <c r="S6" s="39" t="s">
        <v>32</v>
      </c>
      <c r="T6" s="39" t="s">
        <v>32</v>
      </c>
      <c r="U6" s="40"/>
      <c r="V6" s="6"/>
      <c r="W6" s="6"/>
      <c r="X6" s="6"/>
      <c r="Y6" s="6"/>
      <c r="Z6" s="6"/>
    </row>
    <row r="7" ht="26" spans="1:26">
      <c r="A7" s="26">
        <v>4</v>
      </c>
      <c r="B7" s="27" t="s">
        <v>33</v>
      </c>
      <c r="C7" s="28">
        <v>2241400155</v>
      </c>
      <c r="D7" s="29" t="s">
        <v>23</v>
      </c>
      <c r="E7" s="30">
        <v>60</v>
      </c>
      <c r="F7" s="28"/>
      <c r="G7" s="31"/>
      <c r="H7" s="32">
        <v>60</v>
      </c>
      <c r="I7" s="33">
        <v>0</v>
      </c>
      <c r="J7" s="30"/>
      <c r="K7" s="30">
        <v>19.61</v>
      </c>
      <c r="L7" s="49" t="s">
        <v>34</v>
      </c>
      <c r="M7" s="50">
        <v>15</v>
      </c>
      <c r="N7" s="35" t="s">
        <v>35</v>
      </c>
      <c r="O7" s="36">
        <v>18.22</v>
      </c>
      <c r="P7" s="28">
        <v>0</v>
      </c>
      <c r="Q7" s="48"/>
      <c r="R7" s="38">
        <f>0.05*H7+0.9*O7+0.05*P7</f>
        <v>19.398</v>
      </c>
      <c r="S7" s="51" t="s">
        <v>36</v>
      </c>
      <c r="T7" s="51" t="s">
        <v>36</v>
      </c>
      <c r="U7" s="40"/>
      <c r="V7" s="52"/>
      <c r="W7" s="52"/>
      <c r="X7" s="52"/>
      <c r="Y7" s="52"/>
      <c r="Z7" s="52"/>
    </row>
    <row r="8" ht="84" spans="1:26">
      <c r="A8" s="26">
        <v>5</v>
      </c>
      <c r="B8" s="53" t="s">
        <v>37</v>
      </c>
      <c r="C8" s="54">
        <v>2241400157</v>
      </c>
      <c r="D8" s="29" t="s">
        <v>23</v>
      </c>
      <c r="E8" s="55">
        <v>60</v>
      </c>
      <c r="F8" s="56"/>
      <c r="G8" s="57"/>
      <c r="H8" s="58">
        <f>MIN(E8+F8,100)</f>
        <v>60</v>
      </c>
      <c r="I8" s="55">
        <v>0</v>
      </c>
      <c r="J8" s="59"/>
      <c r="K8" s="60">
        <v>29.41</v>
      </c>
      <c r="L8" s="61" t="s">
        <v>38</v>
      </c>
      <c r="M8" s="54">
        <v>0</v>
      </c>
      <c r="N8" s="62"/>
      <c r="O8" s="63">
        <f>MIN(0.7*K8+0.3*M8,100)</f>
        <v>20.587</v>
      </c>
      <c r="P8" s="64">
        <v>0</v>
      </c>
      <c r="Q8" s="65"/>
      <c r="R8" s="38">
        <f>0.05*H8+0.9*O8+0.05*P8</f>
        <v>21.5283</v>
      </c>
      <c r="S8" s="66" t="s">
        <v>39</v>
      </c>
      <c r="T8" s="66" t="s">
        <v>39</v>
      </c>
      <c r="U8" s="40"/>
      <c r="V8" s="52"/>
      <c r="W8" s="52"/>
      <c r="X8" s="52"/>
      <c r="Y8" s="52"/>
      <c r="Z8" s="52"/>
    </row>
    <row r="10" spans="1:26">
      <c r="A10" s="67"/>
      <c r="B10" s="67"/>
      <c r="C10" s="67"/>
      <c r="D10" s="67"/>
      <c r="E10" s="67"/>
      <c r="F10" s="67"/>
      <c r="G10" s="68"/>
      <c r="H10" s="67"/>
      <c r="I10" s="67"/>
      <c r="J10" s="67"/>
      <c r="K10" s="67"/>
      <c r="L10" s="67"/>
      <c r="M10" s="67"/>
      <c r="N10" s="67"/>
      <c r="O10" s="67"/>
      <c r="Q10" s="67"/>
      <c r="R10" s="67"/>
      <c r="S10" s="69"/>
      <c r="T10" s="69"/>
      <c r="U10" s="67"/>
      <c r="V10" s="67"/>
    </row>
    <row r="11" spans="1:26">
      <c r="A11" s="67"/>
      <c r="B11" s="67"/>
      <c r="C11" s="67"/>
      <c r="D11" s="67"/>
      <c r="E11" s="67"/>
      <c r="F11" s="67"/>
      <c r="G11" s="68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9"/>
      <c r="T11" s="69"/>
      <c r="U11" s="67"/>
      <c r="V11" s="67"/>
    </row>
    <row r="12" ht="20.1" customHeight="1" spans="1:26">
      <c r="A12" s="70"/>
      <c r="B12" s="71"/>
      <c r="C12" s="71"/>
      <c r="D12" s="71"/>
      <c r="E12" s="72"/>
      <c r="F12" s="73"/>
      <c r="G12" s="74"/>
      <c r="H12" s="75"/>
      <c r="I12" s="72"/>
      <c r="J12" s="76"/>
      <c r="K12" s="72"/>
      <c r="L12" s="77"/>
      <c r="M12" s="71"/>
      <c r="N12" s="71"/>
      <c r="O12" s="78"/>
      <c r="P12" s="71"/>
      <c r="Q12" s="79"/>
      <c r="R12" s="72"/>
      <c r="S12" s="80"/>
      <c r="T12" s="81"/>
      <c r="U12" s="71"/>
      <c r="V12" s="82"/>
      <c r="W12" s="6"/>
      <c r="X12" s="6"/>
      <c r="Y12" s="6"/>
      <c r="Z12" s="6"/>
    </row>
    <row r="14" ht="48" customHeight="1" spans="1:26">
      <c r="A14" s="26">
        <v>1</v>
      </c>
      <c r="B14" s="54" t="s">
        <v>40</v>
      </c>
      <c r="C14" s="54">
        <v>223140132</v>
      </c>
      <c r="D14" s="83" t="s">
        <v>23</v>
      </c>
      <c r="E14" s="55"/>
      <c r="F14" s="60"/>
      <c r="G14" s="62"/>
      <c r="H14" s="58">
        <f>MIN(E14+F14,100)</f>
        <v>0</v>
      </c>
      <c r="I14" s="55">
        <v>0</v>
      </c>
      <c r="J14" s="59"/>
      <c r="K14" s="60"/>
      <c r="L14" s="84"/>
      <c r="M14" s="60"/>
      <c r="N14" s="59"/>
      <c r="O14" s="63">
        <f>MIN(0.7*K14+0.3*M14,100)</f>
        <v>0</v>
      </c>
      <c r="P14" s="85"/>
      <c r="Q14" s="86"/>
      <c r="R14" s="38">
        <f>0.05*H14+0.9*O14+0.05*P14</f>
        <v>0</v>
      </c>
      <c r="S14" s="39" t="s">
        <v>41</v>
      </c>
      <c r="T14" s="39" t="s">
        <v>41</v>
      </c>
      <c r="U14" s="40"/>
      <c r="V14" s="6"/>
      <c r="W14" s="6"/>
      <c r="X14" s="6"/>
      <c r="Y14" s="6"/>
      <c r="Z14" s="6"/>
    </row>
    <row r="15" ht="54.75" customHeight="1" spans="1:26">
      <c r="A15" s="87">
        <v>2</v>
      </c>
      <c r="B15" s="54" t="s">
        <v>42</v>
      </c>
      <c r="C15" s="88">
        <v>223140133</v>
      </c>
      <c r="D15" s="88" t="s">
        <v>23</v>
      </c>
      <c r="E15" s="55">
        <v>60</v>
      </c>
      <c r="F15" s="54"/>
      <c r="G15" s="89"/>
      <c r="H15" s="58">
        <f>MIN(E15+F15,100)</f>
        <v>60</v>
      </c>
      <c r="I15" s="55">
        <v>0</v>
      </c>
      <c r="J15" s="59"/>
      <c r="K15" s="60">
        <v>0</v>
      </c>
      <c r="L15" s="90"/>
      <c r="M15" s="54">
        <v>0</v>
      </c>
      <c r="N15" s="56"/>
      <c r="O15" s="63">
        <f>MIN(0.7*K15+0.3*M15,100)</f>
        <v>0</v>
      </c>
      <c r="P15" s="64"/>
      <c r="Q15" s="65"/>
      <c r="R15" s="38">
        <f>0.05*H15+0.9*O15+0.05*P15</f>
        <v>3</v>
      </c>
      <c r="S15" s="39" t="s">
        <v>43</v>
      </c>
      <c r="T15" s="39" t="s">
        <v>43</v>
      </c>
      <c r="U15" s="40"/>
      <c r="V15" s="6"/>
      <c r="W15" s="43"/>
      <c r="X15" s="91"/>
      <c r="Y15" s="91"/>
      <c r="Z15" s="43"/>
    </row>
    <row r="16" ht="91" spans="1:26">
      <c r="A16" s="26">
        <v>3</v>
      </c>
      <c r="B16" s="54" t="s">
        <v>44</v>
      </c>
      <c r="C16" s="54">
        <v>223140134</v>
      </c>
      <c r="D16" s="92" t="s">
        <v>23</v>
      </c>
      <c r="E16" s="93">
        <v>60</v>
      </c>
      <c r="F16" s="60"/>
      <c r="G16" s="84"/>
      <c r="H16" s="58">
        <f>MIN(E16+F16,100)</f>
        <v>60</v>
      </c>
      <c r="I16" s="93">
        <v>0</v>
      </c>
      <c r="J16" s="94"/>
      <c r="K16" s="95">
        <v>100</v>
      </c>
      <c r="L16" s="96" t="s">
        <v>45</v>
      </c>
      <c r="M16" s="94">
        <v>0</v>
      </c>
      <c r="N16" s="94"/>
      <c r="O16" s="97">
        <v>70</v>
      </c>
      <c r="P16" s="98"/>
      <c r="Q16" s="99"/>
      <c r="R16" s="33">
        <f>0.05*H16+0.9*O16+0.05*P16</f>
        <v>66</v>
      </c>
      <c r="S16" s="100" t="s">
        <v>46</v>
      </c>
      <c r="T16" s="100" t="s">
        <v>46</v>
      </c>
      <c r="U16" s="92"/>
      <c r="V16" s="6"/>
      <c r="W16" s="6"/>
      <c r="X16" s="6"/>
      <c r="Y16" s="6"/>
      <c r="Z16" s="6"/>
    </row>
    <row r="17" ht="48" customHeight="1" spans="1:26">
      <c r="A17" s="101">
        <v>4</v>
      </c>
      <c r="B17" s="102" t="s">
        <v>47</v>
      </c>
      <c r="C17" s="103">
        <v>223140131</v>
      </c>
      <c r="D17" s="104" t="s">
        <v>23</v>
      </c>
      <c r="E17" s="105">
        <v>0</v>
      </c>
      <c r="F17" s="103"/>
      <c r="G17" s="106"/>
      <c r="H17" s="58" t="e">
        <f>MIN(#REF!+#REF!,100)</f>
        <v>#REF!</v>
      </c>
      <c r="I17" s="107">
        <v>0</v>
      </c>
      <c r="J17" s="108"/>
      <c r="K17" s="109">
        <v>0</v>
      </c>
      <c r="L17" s="110"/>
      <c r="M17" s="109">
        <v>0</v>
      </c>
      <c r="N17" s="108"/>
      <c r="O17" s="63">
        <f>MIN(0.7*K17+0.3*M17,100)</f>
        <v>0</v>
      </c>
      <c r="P17" s="64"/>
      <c r="Q17" s="111"/>
      <c r="R17" s="38" t="e">
        <f>0.05*H17+0.9*O17+0.05*P17</f>
        <v>#REF!</v>
      </c>
      <c r="S17" s="112" t="s">
        <v>48</v>
      </c>
      <c r="T17" s="112" t="s">
        <v>48</v>
      </c>
      <c r="U17" s="113"/>
      <c r="V17" s="6"/>
      <c r="W17" s="6"/>
      <c r="X17" s="6"/>
      <c r="Y17" s="6"/>
      <c r="Z17" s="6"/>
    </row>
    <row r="18" spans="1:26">
      <c r="S18" s="114"/>
      <c r="T18" s="114"/>
    </row>
    <row r="19" spans="1:26">
      <c r="S19" s="114"/>
      <c r="T19" s="114"/>
    </row>
    <row r="20" spans="1:26">
      <c r="S20" s="114"/>
      <c r="T20" s="114"/>
    </row>
    <row r="21" spans="1:26">
      <c r="S21" s="114"/>
      <c r="T21" s="114"/>
    </row>
    <row r="22" spans="1:26">
      <c r="S22" s="114"/>
      <c r="T22" s="114"/>
    </row>
    <row r="23" spans="1:26">
      <c r="S23" s="114"/>
      <c r="T23" s="114"/>
    </row>
    <row r="24" spans="1:26">
      <c r="S24" s="114"/>
      <c r="T24" s="114"/>
    </row>
    <row r="25" spans="1:26">
      <c r="S25" s="114"/>
      <c r="T25" s="114"/>
    </row>
    <row r="26" spans="1:26">
      <c r="S26" s="114"/>
      <c r="T26" s="114"/>
    </row>
    <row r="27" spans="1:26">
      <c r="S27" s="114"/>
      <c r="T27" s="114"/>
    </row>
    <row r="28" spans="1:26">
      <c r="S28" s="114"/>
      <c r="T28" s="114"/>
    </row>
    <row r="29" spans="1:26">
      <c r="S29" s="114"/>
      <c r="T29" s="114"/>
    </row>
    <row r="30" spans="1:26">
      <c r="S30" s="114"/>
      <c r="T30" s="114"/>
    </row>
    <row r="31" spans="1:26">
      <c r="S31" s="114"/>
      <c r="T31" s="114"/>
    </row>
    <row r="32" spans="1:26">
      <c r="S32" s="114"/>
      <c r="T32" s="114"/>
    </row>
    <row r="33" spans="19:20">
      <c r="S33" s="114"/>
      <c r="T33" s="114"/>
    </row>
    <row r="34" spans="19:20">
      <c r="S34" s="114"/>
      <c r="T34" s="114"/>
    </row>
    <row r="35" spans="19:20">
      <c r="S35" s="114"/>
      <c r="T35" s="114"/>
    </row>
    <row r="36" spans="19:20">
      <c r="S36" s="114"/>
      <c r="T36" s="114"/>
    </row>
    <row r="37" spans="19:20">
      <c r="S37" s="114"/>
      <c r="T37" s="114"/>
    </row>
    <row r="38" spans="19:20">
      <c r="S38" s="114"/>
      <c r="T38" s="114"/>
    </row>
    <row r="39" spans="19:20">
      <c r="S39" s="114"/>
      <c r="T39" s="114"/>
    </row>
    <row r="40" spans="19:20">
      <c r="S40" s="114"/>
      <c r="T40" s="114"/>
    </row>
    <row r="41" spans="19:20">
      <c r="S41" s="114"/>
      <c r="T41" s="114"/>
    </row>
    <row r="42" spans="19:20">
      <c r="S42" s="114"/>
      <c r="T42" s="114"/>
    </row>
    <row r="43" spans="19:20">
      <c r="S43" s="114"/>
      <c r="T43" s="114"/>
    </row>
    <row r="44" spans="19:20">
      <c r="S44" s="114"/>
      <c r="T44" s="114"/>
    </row>
    <row r="45" spans="19:20">
      <c r="S45" s="114"/>
      <c r="T45" s="114"/>
    </row>
    <row r="46" spans="19:20">
      <c r="S46" s="114"/>
      <c r="T46" s="114"/>
    </row>
    <row r="47" spans="19:20">
      <c r="S47" s="114"/>
      <c r="T47" s="114"/>
    </row>
    <row r="48" spans="19:20">
      <c r="S48" s="114"/>
      <c r="T48" s="114"/>
    </row>
    <row r="49" spans="19:20">
      <c r="S49" s="114"/>
      <c r="T49" s="114"/>
    </row>
  </sheetData>
  <sheetProtection formatCells="0" formatColumns="0" formatRows="0" insertRows="0" insertColumns="0" insertHyperlinks="0" deleteColumns="0" deleteRows="0" sort="0" autoFilter="0" pivotTables="0"/>
  <mergeCells count="12">
    <mergeCell ref="A1:U1"/>
    <mergeCell ref="E2:H2"/>
    <mergeCell ref="I2:O2"/>
    <mergeCell ref="P2:Q2"/>
    <mergeCell ref="A2:A3"/>
    <mergeCell ref="B2:B3"/>
    <mergeCell ref="C2:C3"/>
    <mergeCell ref="D2:D3"/>
    <mergeCell ref="R2:R3"/>
    <mergeCell ref="S2:S3"/>
    <mergeCell ref="T2:T3"/>
    <mergeCell ref="U2:U3"/>
  </mergeCells>
  <dataValidations count="2">
    <dataValidation type="whole" operator="between" allowBlank="1" showInputMessage="1" showErrorMessage="1" error="该分值需介于0-100" sqref="P8 P12 P17 P14:P15">
      <formula1>0</formula1>
      <formula2>100</formula2>
    </dataValidation>
    <dataValidation type="whole" operator="between" showInputMessage="1" showErrorMessage="1" sqref="P16">
      <formula1>0</formula1>
      <formula2>100</formula2>
    </dataValidation>
  </dataValidations>
  <pageMargins left="0.75" right="0.75" top="1" bottom="1" header="0.511111" footer="0.511111"/>
  <pageSetup paperSize="8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姚舜禹</cp:lastModifiedBy>
  <dcterms:created xsi:type="dcterms:W3CDTF">2026-09-24T10:35:00Z</dcterms:created>
  <dcterms:modified xsi:type="dcterms:W3CDTF">2026-10-09T01:14:16Z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7492B151A5944F04AB3E3E9B782CB7DB_12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